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GROUP\SOBO - GRANTS MANAGEMENT\Forms, Lists, Templates, Examples\Budget\"/>
    </mc:Choice>
  </mc:AlternateContent>
  <xr:revisionPtr revIDLastSave="0" documentId="13_ncr:1_{46C85D06-ACBF-49DE-A9CD-36E914B6FD46}" xr6:coauthVersionLast="47" xr6:coauthVersionMax="47" xr10:uidLastSave="{00000000-0000-0000-0000-000000000000}"/>
  <bookViews>
    <workbookView xWindow="-28920" yWindow="-120" windowWidth="29040" windowHeight="15720" tabRatio="304" xr2:uid="{00000000-000D-0000-FFFF-FFFF00000000}"/>
  </bookViews>
  <sheets>
    <sheet name="Budget Template" sheetId="1" r:id="rId1"/>
  </sheets>
  <definedNames>
    <definedName name="_xlnm.Print_Area" localSheetId="0">'Budget Template'!$A$1:$I$64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" l="1"/>
  <c r="F23" i="1"/>
  <c r="H23" i="1" s="1"/>
  <c r="F22" i="1"/>
  <c r="H22" i="1" l="1"/>
  <c r="I22" i="1" s="1"/>
  <c r="H16" i="1"/>
  <c r="I16" i="1" s="1"/>
  <c r="H20" i="1"/>
  <c r="I20" i="1" s="1"/>
  <c r="H18" i="1"/>
  <c r="I18" i="1" s="1"/>
  <c r="F13" i="1"/>
  <c r="H13" i="1" s="1"/>
  <c r="I13" i="1" s="1"/>
  <c r="F14" i="1"/>
  <c r="H25" i="1" l="1"/>
  <c r="H31" i="1" s="1"/>
  <c r="I31" i="1" s="1"/>
  <c r="I61" i="1"/>
  <c r="I55" i="1"/>
  <c r="I54" i="1"/>
  <c r="I51" i="1"/>
  <c r="I50" i="1"/>
  <c r="I46" i="1"/>
  <c r="I45" i="1"/>
  <c r="I44" i="1"/>
  <c r="I43" i="1"/>
  <c r="I39" i="1"/>
  <c r="I38" i="1"/>
  <c r="I37" i="1"/>
  <c r="I36" i="1"/>
  <c r="I35" i="1"/>
  <c r="H12" i="1"/>
  <c r="I12" i="1" s="1"/>
  <c r="H40" i="1"/>
  <c r="I40" i="1" s="1"/>
  <c r="H59" i="1"/>
  <c r="I59" i="1" s="1"/>
  <c r="H14" i="1"/>
  <c r="H56" i="1"/>
  <c r="I56" i="1" s="1"/>
  <c r="H52" i="1"/>
  <c r="I52" i="1" s="1"/>
  <c r="G26" i="1"/>
  <c r="H47" i="1"/>
  <c r="G47" i="1"/>
  <c r="G48" i="1" l="1"/>
  <c r="I48" i="1" s="1"/>
  <c r="H29" i="1"/>
  <c r="I29" i="1" s="1"/>
  <c r="H28" i="1"/>
  <c r="I28" i="1" s="1"/>
  <c r="I25" i="1"/>
  <c r="I14" i="1"/>
  <c r="H60" i="1"/>
  <c r="I60" i="1" s="1"/>
  <c r="H26" i="1"/>
  <c r="H30" i="1"/>
  <c r="I30" i="1" s="1"/>
  <c r="I23" i="1"/>
  <c r="H32" i="1" l="1"/>
  <c r="I32" i="1" s="1"/>
  <c r="I26" i="1"/>
  <c r="H33" i="1" l="1"/>
  <c r="H58" i="1" l="1"/>
  <c r="I33" i="1"/>
  <c r="I58" i="1" l="1"/>
  <c r="H62" i="1"/>
  <c r="I62" i="1" l="1"/>
  <c r="H63" i="1"/>
  <c r="I63" i="1" l="1"/>
  <c r="H64" i="1"/>
  <c r="I64" i="1" s="1"/>
</calcChain>
</file>

<file path=xl/sharedStrings.xml><?xml version="1.0" encoding="utf-8"?>
<sst xmlns="http://schemas.openxmlformats.org/spreadsheetml/2006/main" count="77" uniqueCount="59">
  <si>
    <t>PERSONNEL</t>
  </si>
  <si>
    <t>Rate</t>
  </si>
  <si>
    <t>Hrs.</t>
  </si>
  <si>
    <t>Subtotal</t>
  </si>
  <si>
    <t>Senior Personnel</t>
  </si>
  <si>
    <t>LABOR SUBTOTAL:</t>
  </si>
  <si>
    <t>YEAR 1</t>
  </si>
  <si>
    <t>FRINGE BENEFITS (ERE) SUBTOTAL:</t>
  </si>
  <si>
    <t>LABOR + ERE TOTAL</t>
  </si>
  <si>
    <t>TRAVEL</t>
  </si>
  <si>
    <t>Domestic</t>
  </si>
  <si>
    <t>Per Diem:</t>
  </si>
  <si>
    <t>Ground Transportation:</t>
  </si>
  <si>
    <t>TRAVEL TOTAL:</t>
  </si>
  <si>
    <t>OPERATIONS/OTHER DIRECT COSTS</t>
  </si>
  <si>
    <t>SUBTOTAL OPERATIONS/OTHER DIRECT COST:</t>
  </si>
  <si>
    <t>TOTAL PROJECT COSTS</t>
  </si>
  <si>
    <t xml:space="preserve"> </t>
  </si>
  <si>
    <t>SUBTOTAL CAPITAL EQUIPMENT:</t>
  </si>
  <si>
    <t>Non-Capital Computing Equipment</t>
  </si>
  <si>
    <t>Publication Costs</t>
  </si>
  <si>
    <t xml:space="preserve">Lodging: </t>
  </si>
  <si>
    <t>SUBAWARDS</t>
  </si>
  <si>
    <t>SUBTOTAL SUBAWARDS:</t>
  </si>
  <si>
    <t>Employee Full-Benefit</t>
  </si>
  <si>
    <t>Graduate Assistants</t>
  </si>
  <si>
    <t>Undergraduate Student Employees</t>
  </si>
  <si>
    <t>MTDC</t>
  </si>
  <si>
    <t xml:space="preserve">Other </t>
  </si>
  <si>
    <t>DIRECT COSTS</t>
  </si>
  <si>
    <t>Less Tuition Remission</t>
  </si>
  <si>
    <t>Undergraduate Student Employee</t>
  </si>
  <si>
    <t xml:space="preserve">Airfare: </t>
  </si>
  <si>
    <t>Postdoctoral Fellows</t>
  </si>
  <si>
    <t>Postdoctoral Scholar</t>
  </si>
  <si>
    <t>Key Personnel</t>
  </si>
  <si>
    <t>Other Personnel</t>
  </si>
  <si>
    <t>Faculty Ancillary (Postdocs/Temp)</t>
  </si>
  <si>
    <t>Project Title:</t>
  </si>
  <si>
    <t>Principal Investigator:</t>
  </si>
  <si>
    <t>Project Period:</t>
  </si>
  <si>
    <t>TOTALS</t>
  </si>
  <si>
    <t>Less Capital Equipment and Subawards*</t>
  </si>
  <si>
    <t>*Subawards: 1st 25K of each sub are subject to IDC - Must Add In</t>
  </si>
  <si>
    <t>(1) Graduate Research Assistant- AY (9 mos) @ 0.50 FTE or 800 hrs</t>
  </si>
  <si>
    <t>Principal Investigator, AY</t>
  </si>
  <si>
    <t>Foreign</t>
  </si>
  <si>
    <t>TOTAL PER TYPE:</t>
  </si>
  <si>
    <t>CAPITAL EQUIPMENT (&gt;$5K each)</t>
  </si>
  <si>
    <t>Sponsor / Prime Sponsor:</t>
  </si>
  <si>
    <t>Research Associate</t>
  </si>
  <si>
    <t>Program Specialist</t>
  </si>
  <si>
    <t>Conference Registration Fees</t>
  </si>
  <si>
    <t>Principal Investigator, Summer (456 hrs max)</t>
  </si>
  <si>
    <t>Co-Investigator, Summer (456 hrs max)</t>
  </si>
  <si>
    <t>(1) Graduate Research Assistant-summer (3mos) @ 420 hrs max</t>
  </si>
  <si>
    <r>
      <t>FRINGE BENEFITS (ERE)</t>
    </r>
    <r>
      <rPr>
        <sz val="9"/>
        <color rgb="FF002060"/>
        <rFont val="Calibri"/>
        <family val="2"/>
        <charset val="1"/>
      </rPr>
      <t xml:space="preserve"> - Rates effective 7/1/23 and beyond</t>
    </r>
  </si>
  <si>
    <t>INDIRECT COSTS (53.5% ON CAMPUS per agreement dated 4/20/23)</t>
  </si>
  <si>
    <t>Graduate Student Tuition Remission ($12,718/AY)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</si>
</sst>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$* #,##0.00_);_(\$* \(#,##0.00\);_(\$* \-??_);_(@_)"/>
    <numFmt numFmtId="165" formatCode="_(\$* #,##0_);_(\$* \(#,##0\);_(\$* \-_);_(@_)"/>
    <numFmt numFmtId="166" formatCode="0.00_);\(0.00\)"/>
    <numFmt numFmtId="167" formatCode="_(\$* #,##0_);_(\$* \(#,##0\);_(\$* \-??_);_(@_)"/>
  </numFmts>
  <fonts count="21" x14ac:knownFonts="1">
    <font>
      <sz val="11"/>
      <color rgb="FF000000"/>
      <name val="Calibri"/>
      <family val="2"/>
      <charset val="1"/>
    </font>
    <font>
      <b/>
      <sz val="11"/>
      <color rgb="FF000082"/>
      <name val="Calibri"/>
      <family val="2"/>
      <charset val="1"/>
    </font>
    <font>
      <sz val="11"/>
      <color rgb="FF000082"/>
      <name val="Calibri"/>
      <family val="2"/>
      <charset val="1"/>
    </font>
    <font>
      <b/>
      <sz val="10"/>
      <color rgb="FF000082"/>
      <name val="Tahoma"/>
      <family val="2"/>
      <charset val="1"/>
    </font>
    <font>
      <b/>
      <sz val="11"/>
      <name val="Calibri"/>
      <family val="2"/>
      <charset val="1"/>
    </font>
    <font>
      <b/>
      <sz val="10"/>
      <name val="Calibri"/>
      <family val="2"/>
      <charset val="1"/>
    </font>
    <font>
      <sz val="9"/>
      <name val="Calibri"/>
      <family val="2"/>
      <charset val="1"/>
    </font>
    <font>
      <sz val="8"/>
      <name val="Calibri"/>
      <family val="2"/>
      <charset val="1"/>
    </font>
    <font>
      <sz val="11"/>
      <name val="Calibri"/>
      <family val="2"/>
      <charset val="1"/>
    </font>
    <font>
      <b/>
      <sz val="9"/>
      <name val="Calibri"/>
      <family val="2"/>
      <charset val="1"/>
    </font>
    <font>
      <sz val="10"/>
      <name val="Calibri"/>
      <family val="2"/>
      <charset val="1"/>
    </font>
    <font>
      <b/>
      <sz val="8"/>
      <name val="Calibri"/>
      <family val="2"/>
      <charset val="1"/>
    </font>
    <font>
      <i/>
      <sz val="11"/>
      <name val="Calibri"/>
      <family val="2"/>
    </font>
    <font>
      <b/>
      <sz val="11"/>
      <name val="Calibri"/>
      <family val="2"/>
    </font>
    <font>
      <b/>
      <sz val="11"/>
      <color rgb="FF002060"/>
      <name val="Calibri"/>
      <family val="2"/>
      <charset val="1"/>
    </font>
    <font>
      <b/>
      <sz val="10"/>
      <color rgb="FF002060"/>
      <name val="Calibri"/>
      <family val="2"/>
      <charset val="1"/>
    </font>
    <font>
      <sz val="8"/>
      <color rgb="FF002060"/>
      <name val="Calibri"/>
      <family val="2"/>
      <charset val="1"/>
    </font>
    <font>
      <sz val="9"/>
      <color rgb="FF002060"/>
      <name val="Calibri"/>
      <family val="2"/>
      <charset val="1"/>
    </font>
    <font>
      <b/>
      <sz val="9"/>
      <color rgb="FF002060"/>
      <name val="Calibri"/>
      <family val="2"/>
      <charset val="1"/>
    </font>
    <font>
      <sz val="9"/>
      <name val="Calibri"/>
      <family val="2"/>
    </font>
    <font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B4C7E7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lightUp">
        <fgColor theme="0" tint="-0.24994659260841701"/>
        <bgColor theme="8" tint="0.79998168889431442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horizontal="left"/>
    </xf>
    <xf numFmtId="165" fontId="3" fillId="0" borderId="0" xfId="0" applyNumberFormat="1" applyFont="1"/>
    <xf numFmtId="164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8" fillId="0" borderId="4" xfId="0" applyFont="1" applyBorder="1"/>
    <xf numFmtId="44" fontId="6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2" fontId="6" fillId="0" borderId="4" xfId="0" applyNumberFormat="1" applyFont="1" applyBorder="1"/>
    <xf numFmtId="44" fontId="7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42" fontId="7" fillId="0" borderId="4" xfId="0" applyNumberFormat="1" applyFont="1" applyBorder="1" applyAlignment="1">
      <alignment horizontal="center"/>
    </xf>
    <xf numFmtId="42" fontId="8" fillId="0" borderId="4" xfId="0" applyNumberFormat="1" applyFont="1" applyBorder="1"/>
    <xf numFmtId="164" fontId="9" fillId="2" borderId="12" xfId="0" applyNumberFormat="1" applyFont="1" applyFill="1" applyBorder="1" applyAlignment="1">
      <alignment horizontal="center"/>
    </xf>
    <xf numFmtId="41" fontId="9" fillId="2" borderId="13" xfId="0" applyNumberFormat="1" applyFont="1" applyFill="1" applyBorder="1" applyAlignment="1">
      <alignment horizontal="center"/>
    </xf>
    <xf numFmtId="42" fontId="9" fillId="2" borderId="11" xfId="0" applyNumberFormat="1" applyFont="1" applyFill="1" applyBorder="1"/>
    <xf numFmtId="167" fontId="4" fillId="0" borderId="4" xfId="0" applyNumberFormat="1" applyFont="1" applyBorder="1"/>
    <xf numFmtId="10" fontId="6" fillId="0" borderId="3" xfId="0" applyNumberFormat="1" applyFont="1" applyBorder="1"/>
    <xf numFmtId="0" fontId="9" fillId="3" borderId="0" xfId="0" applyFont="1" applyFill="1"/>
    <xf numFmtId="0" fontId="6" fillId="3" borderId="0" xfId="0" applyFont="1" applyFill="1" applyAlignment="1">
      <alignment horizontal="center"/>
    </xf>
    <xf numFmtId="10" fontId="6" fillId="0" borderId="14" xfId="0" applyNumberFormat="1" applyFont="1" applyBorder="1"/>
    <xf numFmtId="0" fontId="6" fillId="3" borderId="8" xfId="0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9" fillId="2" borderId="12" xfId="0" applyFont="1" applyFill="1" applyBorder="1"/>
    <xf numFmtId="0" fontId="9" fillId="2" borderId="13" xfId="0" applyFont="1" applyFill="1" applyBorder="1"/>
    <xf numFmtId="42" fontId="9" fillId="2" borderId="11" xfId="0" applyNumberFormat="1" applyFont="1" applyFill="1" applyBorder="1" applyAlignment="1">
      <alignment horizontal="right"/>
    </xf>
    <xf numFmtId="0" fontId="6" fillId="0" borderId="4" xfId="0" applyFont="1" applyBorder="1"/>
    <xf numFmtId="0" fontId="8" fillId="3" borderId="3" xfId="0" applyFont="1" applyFill="1" applyBorder="1"/>
    <xf numFmtId="167" fontId="6" fillId="3" borderId="0" xfId="0" applyNumberFormat="1" applyFont="1" applyFill="1" applyAlignment="1">
      <alignment vertical="center"/>
    </xf>
    <xf numFmtId="167" fontId="6" fillId="3" borderId="0" xfId="0" applyNumberFormat="1" applyFont="1" applyFill="1" applyAlignment="1">
      <alignment horizontal="right"/>
    </xf>
    <xf numFmtId="167" fontId="6" fillId="3" borderId="0" xfId="0" applyNumberFormat="1" applyFont="1" applyFill="1" applyAlignment="1">
      <alignment horizontal="right" vertical="center"/>
    </xf>
    <xf numFmtId="167" fontId="9" fillId="3" borderId="3" xfId="0" applyNumberFormat="1" applyFont="1" applyFill="1" applyBorder="1" applyAlignment="1">
      <alignment horizontal="left" vertical="center"/>
    </xf>
    <xf numFmtId="165" fontId="6" fillId="3" borderId="0" xfId="0" applyNumberFormat="1" applyFont="1" applyFill="1"/>
    <xf numFmtId="167" fontId="9" fillId="2" borderId="12" xfId="0" applyNumberFormat="1" applyFont="1" applyFill="1" applyBorder="1" applyAlignment="1">
      <alignment horizontal="right" vertical="center"/>
    </xf>
    <xf numFmtId="167" fontId="9" fillId="2" borderId="13" xfId="0" applyNumberFormat="1" applyFont="1" applyFill="1" applyBorder="1" applyAlignment="1">
      <alignment horizontal="right"/>
    </xf>
    <xf numFmtId="167" fontId="9" fillId="0" borderId="4" xfId="0" applyNumberFormat="1" applyFont="1" applyBorder="1"/>
    <xf numFmtId="0" fontId="8" fillId="0" borderId="12" xfId="0" applyFont="1" applyBorder="1"/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3" xfId="0" applyFont="1" applyBorder="1"/>
    <xf numFmtId="42" fontId="6" fillId="0" borderId="0" xfId="0" applyNumberFormat="1" applyFont="1" applyAlignment="1">
      <alignment horizontal="center"/>
    </xf>
    <xf numFmtId="42" fontId="6" fillId="0" borderId="4" xfId="0" applyNumberFormat="1" applyFont="1" applyBorder="1" applyAlignment="1">
      <alignment horizontal="center"/>
    </xf>
    <xf numFmtId="42" fontId="9" fillId="0" borderId="4" xfId="0" applyNumberFormat="1" applyFont="1" applyBorder="1"/>
    <xf numFmtId="42" fontId="6" fillId="0" borderId="8" xfId="0" applyNumberFormat="1" applyFont="1" applyBorder="1" applyAlignment="1">
      <alignment horizontal="center"/>
    </xf>
    <xf numFmtId="42" fontId="6" fillId="0" borderId="9" xfId="0" applyNumberFormat="1" applyFont="1" applyBorder="1" applyAlignment="1">
      <alignment horizontal="center"/>
    </xf>
    <xf numFmtId="42" fontId="9" fillId="0" borderId="7" xfId="0" applyNumberFormat="1" applyFont="1" applyBorder="1"/>
    <xf numFmtId="0" fontId="9" fillId="2" borderId="12" xfId="0" applyFont="1" applyFill="1" applyBorder="1" applyAlignment="1">
      <alignment horizontal="left"/>
    </xf>
    <xf numFmtId="42" fontId="9" fillId="2" borderId="12" xfId="0" applyNumberFormat="1" applyFont="1" applyFill="1" applyBorder="1" applyAlignment="1">
      <alignment horizontal="right" vertical="center"/>
    </xf>
    <xf numFmtId="42" fontId="9" fillId="2" borderId="13" xfId="0" applyNumberFormat="1" applyFont="1" applyFill="1" applyBorder="1" applyAlignment="1">
      <alignment horizontal="right"/>
    </xf>
    <xf numFmtId="165" fontId="11" fillId="0" borderId="4" xfId="0" applyNumberFormat="1" applyFont="1" applyBorder="1"/>
    <xf numFmtId="165" fontId="11" fillId="3" borderId="12" xfId="0" applyNumberFormat="1" applyFont="1" applyFill="1" applyBorder="1"/>
    <xf numFmtId="2" fontId="11" fillId="3" borderId="13" xfId="0" applyNumberFormat="1" applyFont="1" applyFill="1" applyBorder="1"/>
    <xf numFmtId="42" fontId="9" fillId="0" borderId="11" xfId="0" applyNumberFormat="1" applyFont="1" applyBorder="1"/>
    <xf numFmtId="165" fontId="11" fillId="3" borderId="3" xfId="0" applyNumberFormat="1" applyFont="1" applyFill="1" applyBorder="1"/>
    <xf numFmtId="2" fontId="11" fillId="3" borderId="0" xfId="0" applyNumberFormat="1" applyFont="1" applyFill="1"/>
    <xf numFmtId="164" fontId="11" fillId="3" borderId="0" xfId="0" applyNumberFormat="1" applyFont="1" applyFill="1" applyAlignment="1">
      <alignment horizontal="center"/>
    </xf>
    <xf numFmtId="0" fontId="7" fillId="3" borderId="3" xfId="0" applyFont="1" applyFill="1" applyBorder="1" applyAlignment="1">
      <alignment horizontal="right"/>
    </xf>
    <xf numFmtId="167" fontId="9" fillId="3" borderId="0" xfId="0" applyNumberFormat="1" applyFont="1" applyFill="1" applyAlignment="1">
      <alignment horizontal="right"/>
    </xf>
    <xf numFmtId="42" fontId="6" fillId="0" borderId="4" xfId="0" applyNumberFormat="1" applyFont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167" fontId="4" fillId="2" borderId="13" xfId="0" applyNumberFormat="1" applyFont="1" applyFill="1" applyBorder="1"/>
    <xf numFmtId="42" fontId="4" fillId="2" borderId="11" xfId="0" applyNumberFormat="1" applyFont="1" applyFill="1" applyBorder="1"/>
    <xf numFmtId="42" fontId="4" fillId="2" borderId="11" xfId="0" applyNumberFormat="1" applyFont="1" applyFill="1" applyBorder="1" applyAlignment="1">
      <alignment horizontal="right"/>
    </xf>
    <xf numFmtId="164" fontId="16" fillId="4" borderId="14" xfId="0" applyNumberFormat="1" applyFont="1" applyFill="1" applyBorder="1" applyAlignment="1">
      <alignment horizontal="center"/>
    </xf>
    <xf numFmtId="166" fontId="16" fillId="4" borderId="8" xfId="0" applyNumberFormat="1" applyFont="1" applyFill="1" applyBorder="1" applyAlignment="1">
      <alignment horizontal="center"/>
    </xf>
    <xf numFmtId="165" fontId="16" fillId="4" borderId="9" xfId="0" applyNumberFormat="1" applyFont="1" applyFill="1" applyBorder="1" applyAlignment="1">
      <alignment horizontal="center"/>
    </xf>
    <xf numFmtId="0" fontId="17" fillId="6" borderId="12" xfId="0" applyFont="1" applyFill="1" applyBorder="1" applyAlignment="1">
      <alignment horizontal="right"/>
    </xf>
    <xf numFmtId="1" fontId="17" fillId="6" borderId="13" xfId="0" applyNumberFormat="1" applyFont="1" applyFill="1" applyBorder="1" applyAlignment="1">
      <alignment horizontal="right"/>
    </xf>
    <xf numFmtId="42" fontId="17" fillId="5" borderId="11" xfId="0" applyNumberFormat="1" applyFont="1" applyFill="1" applyBorder="1" applyAlignment="1">
      <alignment horizontal="right"/>
    </xf>
    <xf numFmtId="42" fontId="18" fillId="5" borderId="11" xfId="0" applyNumberFormat="1" applyFont="1" applyFill="1" applyBorder="1"/>
    <xf numFmtId="0" fontId="20" fillId="0" borderId="0" xfId="0" applyFont="1"/>
    <xf numFmtId="0" fontId="18" fillId="4" borderId="12" xfId="0" applyFont="1" applyFill="1" applyBorder="1" applyAlignment="1">
      <alignment horizontal="left"/>
    </xf>
    <xf numFmtId="0" fontId="18" fillId="4" borderId="10" xfId="0" applyFont="1" applyFill="1" applyBorder="1" applyAlignment="1">
      <alignment horizontal="left"/>
    </xf>
    <xf numFmtId="164" fontId="15" fillId="4" borderId="10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right" wrapText="1"/>
    </xf>
    <xf numFmtId="0" fontId="6" fillId="0" borderId="6" xfId="0" applyFont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6" fillId="0" borderId="6" xfId="0" applyFont="1" applyBorder="1" applyAlignment="1">
      <alignment horizontal="left"/>
    </xf>
    <xf numFmtId="0" fontId="15" fillId="4" borderId="12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left"/>
    </xf>
    <xf numFmtId="165" fontId="15" fillId="4" borderId="5" xfId="0" applyNumberFormat="1" applyFont="1" applyFill="1" applyBorder="1" applyAlignment="1">
      <alignment horizontal="center" wrapText="1"/>
    </xf>
    <xf numFmtId="165" fontId="15" fillId="4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5" fillId="4" borderId="7" xfId="0" applyFont="1" applyFill="1" applyBorder="1" applyAlignment="1">
      <alignment horizontal="left"/>
    </xf>
    <xf numFmtId="0" fontId="15" fillId="4" borderId="14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4" fillId="4" borderId="5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164" fontId="15" fillId="4" borderId="11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6" xfId="0" applyFont="1" applyBorder="1" applyAlignment="1">
      <alignment horizontal="right" wrapText="1"/>
    </xf>
    <xf numFmtId="0" fontId="10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2" fontId="9" fillId="2" borderId="13" xfId="0" applyNumberFormat="1" applyFont="1" applyFill="1" applyBorder="1" applyAlignment="1">
      <alignment horizontal="center"/>
    </xf>
    <xf numFmtId="42" fontId="9" fillId="2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0" fontId="15" fillId="4" borderId="5" xfId="0" applyFont="1" applyFill="1" applyBorder="1" applyAlignment="1">
      <alignment horizontal="left"/>
    </xf>
    <xf numFmtId="164" fontId="15" fillId="4" borderId="5" xfId="0" applyNumberFormat="1" applyFont="1" applyFill="1" applyBorder="1" applyAlignment="1">
      <alignment horizontal="center"/>
    </xf>
    <xf numFmtId="164" fontId="15" fillId="4" borderId="2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 indent="2"/>
    </xf>
    <xf numFmtId="0" fontId="9" fillId="0" borderId="6" xfId="0" applyFont="1" applyBorder="1" applyAlignment="1">
      <alignment horizontal="left"/>
    </xf>
    <xf numFmtId="0" fontId="19" fillId="0" borderId="3" xfId="0" applyFont="1" applyBorder="1" applyAlignment="1">
      <alignment horizontal="left" indent="2"/>
    </xf>
    <xf numFmtId="0" fontId="19" fillId="0" borderId="0" xfId="0" applyFont="1" applyAlignment="1">
      <alignment horizontal="left" indent="2"/>
    </xf>
    <xf numFmtId="0" fontId="19" fillId="0" borderId="4" xfId="0" applyFont="1" applyBorder="1" applyAlignment="1">
      <alignment horizontal="left" indent="2"/>
    </xf>
    <xf numFmtId="0" fontId="18" fillId="5" borderId="12" xfId="0" applyFont="1" applyFill="1" applyBorder="1" applyAlignment="1">
      <alignment horizontal="left"/>
    </xf>
    <xf numFmtId="0" fontId="18" fillId="5" borderId="13" xfId="0" applyFont="1" applyFill="1" applyBorder="1" applyAlignment="1">
      <alignment horizontal="left"/>
    </xf>
    <xf numFmtId="0" fontId="18" fillId="5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2"/>
      <rgbColor rgb="FF808000"/>
      <rgbColor rgb="FF800080"/>
      <rgbColor rgb="FF008080"/>
      <rgbColor rgb="FFB4C7E7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342899</xdr:colOff>
      <xdr:row>0</xdr:row>
      <xdr:rowOff>57151</xdr:rowOff>
    </xdr:from>
    <xdr:to>
      <xdr:col>6</xdr:col>
      <xdr:colOff>749300</xdr:colOff>
      <xdr:row>3</xdr:row>
      <xdr:rowOff>49970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49" y="57151"/>
          <a:ext cx="3333751" cy="567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zoomScaleNormal="100" workbookViewId="0">
      <pane ySplit="10" topLeftCell="A26" activePane="bottomLeft" state="frozen"/>
      <selection pane="bottomLeft" activeCell="H40" sqref="H40"/>
    </sheetView>
  </sheetViews>
  <sheetFormatPr defaultRowHeight="15" x14ac:dyDescent="0.25"/>
  <cols>
    <col min="1" max="1" width="12.28515625" customWidth="1"/>
    <col min="2" max="2" width="11" customWidth="1"/>
    <col min="3" max="3" width="12.5703125"/>
    <col min="5" max="5" width="11.5703125" customWidth="1"/>
    <col min="6" max="6" width="10.5703125" customWidth="1"/>
    <col min="7" max="7" width="11.5703125" customWidth="1"/>
    <col min="8" max="8" width="11.28515625" customWidth="1"/>
    <col min="9" max="9" width="14"/>
    <col min="11" max="11" width="11.7109375" customWidth="1"/>
  </cols>
  <sheetData>
    <row r="1" spans="1:11" x14ac:dyDescent="0.25">
      <c r="A1" s="90"/>
      <c r="B1" s="90"/>
      <c r="C1" s="90"/>
      <c r="D1" s="90"/>
      <c r="E1" s="90"/>
      <c r="F1" s="90"/>
      <c r="G1" s="90"/>
      <c r="H1" s="90"/>
      <c r="I1" s="90"/>
    </row>
    <row r="2" spans="1:11" x14ac:dyDescent="0.25">
      <c r="A2" s="90"/>
      <c r="B2" s="90"/>
      <c r="C2" s="90"/>
      <c r="D2" s="90"/>
      <c r="E2" s="90"/>
      <c r="F2" s="90"/>
      <c r="G2" s="90"/>
      <c r="H2" s="90"/>
      <c r="I2" s="90"/>
    </row>
    <row r="3" spans="1:11" x14ac:dyDescent="0.25">
      <c r="A3" s="90"/>
      <c r="B3" s="90"/>
      <c r="C3" s="90"/>
      <c r="D3" s="90"/>
      <c r="E3" s="90"/>
      <c r="F3" s="90"/>
      <c r="G3" s="90"/>
      <c r="H3" s="90"/>
      <c r="I3" s="90"/>
    </row>
    <row r="4" spans="1:11" ht="8.25" customHeight="1" x14ac:dyDescent="0.25">
      <c r="A4" s="90"/>
      <c r="B4" s="90"/>
      <c r="C4" s="90"/>
      <c r="D4" s="90"/>
      <c r="E4" s="90"/>
      <c r="F4" s="90"/>
      <c r="G4" s="90"/>
      <c r="H4" s="90"/>
      <c r="I4" s="90"/>
    </row>
    <row r="5" spans="1:11" ht="15" customHeight="1" x14ac:dyDescent="0.25">
      <c r="A5" s="105" t="s">
        <v>38</v>
      </c>
      <c r="B5" s="106"/>
      <c r="C5" s="99"/>
      <c r="D5" s="99"/>
      <c r="E5" s="99"/>
      <c r="F5" s="99"/>
      <c r="G5" s="99"/>
      <c r="H5" s="99"/>
      <c r="I5" s="100"/>
    </row>
    <row r="6" spans="1:11" ht="15" customHeight="1" x14ac:dyDescent="0.25">
      <c r="A6" s="107" t="s">
        <v>39</v>
      </c>
      <c r="B6" s="108"/>
      <c r="C6" s="101"/>
      <c r="D6" s="101"/>
      <c r="E6" s="101"/>
      <c r="F6" s="101"/>
      <c r="G6" s="101"/>
      <c r="H6" s="101"/>
      <c r="I6" s="102"/>
    </row>
    <row r="7" spans="1:11" ht="15" customHeight="1" x14ac:dyDescent="0.25">
      <c r="A7" s="107" t="s">
        <v>49</v>
      </c>
      <c r="B7" s="108"/>
      <c r="C7" s="101"/>
      <c r="D7" s="101"/>
      <c r="E7" s="101"/>
      <c r="F7" s="101"/>
      <c r="G7" s="101"/>
      <c r="H7" s="101"/>
      <c r="I7" s="102"/>
    </row>
    <row r="8" spans="1:11" ht="13.5" customHeight="1" x14ac:dyDescent="0.25">
      <c r="A8" s="97" t="s">
        <v>40</v>
      </c>
      <c r="B8" s="98"/>
      <c r="C8" s="103"/>
      <c r="D8" s="103"/>
      <c r="E8" s="103"/>
      <c r="F8" s="103"/>
      <c r="G8" s="103"/>
      <c r="H8" s="103"/>
      <c r="I8" s="104"/>
    </row>
    <row r="9" spans="1:11" ht="16.5" customHeight="1" x14ac:dyDescent="0.25">
      <c r="A9" s="94" t="s">
        <v>17</v>
      </c>
      <c r="B9" s="94"/>
      <c r="C9" s="94"/>
      <c r="D9" s="94"/>
      <c r="E9" s="95"/>
      <c r="F9" s="75" t="s">
        <v>6</v>
      </c>
      <c r="G9" s="96"/>
      <c r="H9" s="96"/>
      <c r="I9" s="88" t="s">
        <v>41</v>
      </c>
    </row>
    <row r="10" spans="1:11" ht="13.5" customHeight="1" x14ac:dyDescent="0.25">
      <c r="A10" s="91" t="s">
        <v>0</v>
      </c>
      <c r="B10" s="91"/>
      <c r="C10" s="91"/>
      <c r="D10" s="91"/>
      <c r="E10" s="92"/>
      <c r="F10" s="65" t="s">
        <v>1</v>
      </c>
      <c r="G10" s="66" t="s">
        <v>2</v>
      </c>
      <c r="H10" s="67" t="s">
        <v>3</v>
      </c>
      <c r="I10" s="89"/>
    </row>
    <row r="11" spans="1:11" x14ac:dyDescent="0.25">
      <c r="A11" s="93" t="s">
        <v>4</v>
      </c>
      <c r="B11" s="93"/>
      <c r="C11" s="93"/>
      <c r="D11" s="93"/>
      <c r="E11" s="93"/>
      <c r="F11" s="3"/>
      <c r="G11" s="4"/>
      <c r="H11" s="5"/>
      <c r="I11" s="6"/>
    </row>
    <row r="12" spans="1:11" x14ac:dyDescent="0.25">
      <c r="A12" s="82" t="s">
        <v>45</v>
      </c>
      <c r="B12" s="83"/>
      <c r="C12" s="83"/>
      <c r="D12" s="83"/>
      <c r="E12" s="84"/>
      <c r="F12" s="7">
        <v>0</v>
      </c>
      <c r="G12" s="8">
        <v>0</v>
      </c>
      <c r="H12" s="9">
        <f>ROUND(G12*F12,0)</f>
        <v>0</v>
      </c>
      <c r="I12" s="9">
        <f>H12</f>
        <v>0</v>
      </c>
      <c r="K12" s="72" t="s">
        <v>17</v>
      </c>
    </row>
    <row r="13" spans="1:11" x14ac:dyDescent="0.25">
      <c r="A13" s="82" t="s">
        <v>53</v>
      </c>
      <c r="B13" s="83"/>
      <c r="C13" s="83"/>
      <c r="D13" s="83"/>
      <c r="E13" s="84"/>
      <c r="F13" s="7">
        <f>0*0.000731</f>
        <v>0</v>
      </c>
      <c r="G13" s="8">
        <v>0</v>
      </c>
      <c r="H13" s="9">
        <f>ROUND(G13*F13,0)</f>
        <v>0</v>
      </c>
      <c r="I13" s="9">
        <f>H13</f>
        <v>0</v>
      </c>
    </row>
    <row r="14" spans="1:11" x14ac:dyDescent="0.25">
      <c r="A14" s="82" t="s">
        <v>54</v>
      </c>
      <c r="B14" s="83"/>
      <c r="C14" s="83"/>
      <c r="D14" s="83"/>
      <c r="E14" s="84"/>
      <c r="F14" s="7">
        <f>0*0.000731</f>
        <v>0</v>
      </c>
      <c r="G14" s="8">
        <v>0</v>
      </c>
      <c r="H14" s="9">
        <f>ROUND(G14*F14,0)</f>
        <v>0</v>
      </c>
      <c r="I14" s="9">
        <f>H14</f>
        <v>0</v>
      </c>
    </row>
    <row r="15" spans="1:11" x14ac:dyDescent="0.25">
      <c r="A15" s="79" t="s">
        <v>35</v>
      </c>
      <c r="B15" s="80"/>
      <c r="C15" s="80"/>
      <c r="D15" s="80"/>
      <c r="E15" s="81"/>
      <c r="F15" s="10"/>
      <c r="G15" s="11"/>
      <c r="H15" s="12"/>
      <c r="I15" s="13"/>
    </row>
    <row r="16" spans="1:11" x14ac:dyDescent="0.25">
      <c r="A16" s="82" t="s">
        <v>50</v>
      </c>
      <c r="B16" s="83"/>
      <c r="C16" s="83"/>
      <c r="D16" s="83"/>
      <c r="E16" s="84"/>
      <c r="F16" s="7">
        <v>0</v>
      </c>
      <c r="G16" s="8">
        <v>0</v>
      </c>
      <c r="H16" s="9">
        <f>ROUND(G16*F16,0)</f>
        <v>0</v>
      </c>
      <c r="I16" s="9">
        <f>H16</f>
        <v>0</v>
      </c>
      <c r="K16" s="72" t="s">
        <v>17</v>
      </c>
    </row>
    <row r="17" spans="1:9" x14ac:dyDescent="0.25">
      <c r="A17" s="79" t="s">
        <v>36</v>
      </c>
      <c r="B17" s="80"/>
      <c r="C17" s="80"/>
      <c r="D17" s="80"/>
      <c r="E17" s="81"/>
      <c r="F17" s="10"/>
      <c r="G17" s="11"/>
      <c r="H17" s="12"/>
      <c r="I17" s="13"/>
    </row>
    <row r="18" spans="1:9" x14ac:dyDescent="0.25">
      <c r="A18" s="82" t="s">
        <v>51</v>
      </c>
      <c r="B18" s="83"/>
      <c r="C18" s="83"/>
      <c r="D18" s="83"/>
      <c r="E18" s="84"/>
      <c r="F18" s="7">
        <v>0</v>
      </c>
      <c r="G18" s="8">
        <v>0</v>
      </c>
      <c r="H18" s="9">
        <f>ROUND(G18*F18,0)</f>
        <v>0</v>
      </c>
      <c r="I18" s="9">
        <f>H18</f>
        <v>0</v>
      </c>
    </row>
    <row r="19" spans="1:9" x14ac:dyDescent="0.25">
      <c r="A19" s="79" t="s">
        <v>33</v>
      </c>
      <c r="B19" s="80"/>
      <c r="C19" s="80"/>
      <c r="D19" s="80"/>
      <c r="E19" s="81"/>
      <c r="F19" s="10"/>
      <c r="G19" s="11"/>
      <c r="H19" s="12"/>
      <c r="I19" s="13"/>
    </row>
    <row r="20" spans="1:9" x14ac:dyDescent="0.25">
      <c r="A20" s="82" t="s">
        <v>34</v>
      </c>
      <c r="B20" s="83"/>
      <c r="C20" s="83"/>
      <c r="D20" s="83"/>
      <c r="E20" s="84"/>
      <c r="F20" s="7">
        <v>0</v>
      </c>
      <c r="G20" s="8">
        <v>0</v>
      </c>
      <c r="H20" s="9">
        <f>ROUND(G20*F20,0)</f>
        <v>0</v>
      </c>
      <c r="I20" s="9">
        <f>H20</f>
        <v>0</v>
      </c>
    </row>
    <row r="21" spans="1:9" x14ac:dyDescent="0.25">
      <c r="A21" s="79" t="s">
        <v>25</v>
      </c>
      <c r="B21" s="80"/>
      <c r="C21" s="80"/>
      <c r="D21" s="80"/>
      <c r="E21" s="81"/>
      <c r="F21" s="7"/>
      <c r="G21" s="8"/>
      <c r="H21" s="9"/>
      <c r="I21" s="9"/>
    </row>
    <row r="22" spans="1:9" x14ac:dyDescent="0.25">
      <c r="A22" s="82" t="s">
        <v>44</v>
      </c>
      <c r="B22" s="83"/>
      <c r="C22" s="83"/>
      <c r="D22" s="83"/>
      <c r="E22" s="84"/>
      <c r="F22" s="7">
        <f>22000/800</f>
        <v>27.5</v>
      </c>
      <c r="G22" s="8">
        <v>0</v>
      </c>
      <c r="H22" s="9">
        <f>ROUND(G22*F22,0)</f>
        <v>0</v>
      </c>
      <c r="I22" s="9">
        <f>H22</f>
        <v>0</v>
      </c>
    </row>
    <row r="23" spans="1:9" x14ac:dyDescent="0.25">
      <c r="A23" s="82" t="s">
        <v>55</v>
      </c>
      <c r="B23" s="83"/>
      <c r="C23" s="83"/>
      <c r="D23" s="83"/>
      <c r="E23" s="84"/>
      <c r="F23" s="7">
        <f>15000/420</f>
        <v>35.714285714285715</v>
      </c>
      <c r="G23" s="8">
        <v>0</v>
      </c>
      <c r="H23" s="9">
        <f>ROUND(G23*F23,0)</f>
        <v>0</v>
      </c>
      <c r="I23" s="9">
        <f>H23</f>
        <v>0</v>
      </c>
    </row>
    <row r="24" spans="1:9" x14ac:dyDescent="0.25">
      <c r="A24" s="79" t="s">
        <v>26</v>
      </c>
      <c r="B24" s="80"/>
      <c r="C24" s="80"/>
      <c r="D24" s="80"/>
      <c r="E24" s="81"/>
      <c r="F24" s="7"/>
      <c r="G24" s="8"/>
      <c r="H24" s="9"/>
      <c r="I24" s="9"/>
    </row>
    <row r="25" spans="1:9" x14ac:dyDescent="0.25">
      <c r="A25" s="82" t="s">
        <v>31</v>
      </c>
      <c r="B25" s="83"/>
      <c r="C25" s="83"/>
      <c r="D25" s="83"/>
      <c r="E25" s="84"/>
      <c r="F25" s="7">
        <v>14.5</v>
      </c>
      <c r="G25" s="8">
        <v>0</v>
      </c>
      <c r="H25" s="9">
        <f>ROUND(G25*F25,0)</f>
        <v>0</v>
      </c>
      <c r="I25" s="9">
        <f>H25</f>
        <v>0</v>
      </c>
    </row>
    <row r="26" spans="1:9" x14ac:dyDescent="0.25">
      <c r="A26" s="78" t="s">
        <v>5</v>
      </c>
      <c r="B26" s="78"/>
      <c r="C26" s="78"/>
      <c r="D26" s="78"/>
      <c r="E26" s="78"/>
      <c r="F26" s="14"/>
      <c r="G26" s="15">
        <f>SUM(G12:G25)</f>
        <v>0</v>
      </c>
      <c r="H26" s="16">
        <f>SUM(H12:H25)</f>
        <v>0</v>
      </c>
      <c r="I26" s="16">
        <f>H26</f>
        <v>0</v>
      </c>
    </row>
    <row r="27" spans="1:9" x14ac:dyDescent="0.25">
      <c r="A27" s="86" t="s">
        <v>56</v>
      </c>
      <c r="B27" s="86"/>
      <c r="C27" s="86"/>
      <c r="D27" s="86"/>
      <c r="E27" s="87"/>
      <c r="F27" s="75" t="s">
        <v>6</v>
      </c>
      <c r="G27" s="75"/>
      <c r="H27" s="75"/>
      <c r="I27" s="17"/>
    </row>
    <row r="28" spans="1:9" ht="15.75" customHeight="1" x14ac:dyDescent="0.25">
      <c r="A28" s="85" t="s">
        <v>24</v>
      </c>
      <c r="B28" s="85"/>
      <c r="C28" s="85"/>
      <c r="D28" s="85"/>
      <c r="E28" s="85"/>
      <c r="F28" s="18">
        <v>0.32</v>
      </c>
      <c r="G28" s="19"/>
      <c r="H28" s="9">
        <f>ROUND(SUM(H12:H18)*F28,0)</f>
        <v>0</v>
      </c>
      <c r="I28" s="9">
        <f t="shared" ref="I28:I33" si="0">H28</f>
        <v>0</v>
      </c>
    </row>
    <row r="29" spans="1:9" x14ac:dyDescent="0.25">
      <c r="A29" s="85" t="s">
        <v>37</v>
      </c>
      <c r="B29" s="85"/>
      <c r="C29" s="85"/>
      <c r="D29" s="85"/>
      <c r="E29" s="85"/>
      <c r="F29" s="18">
        <v>0.17100000000000001</v>
      </c>
      <c r="G29" s="20"/>
      <c r="H29" s="9">
        <f>ROUND(SUM(H20:H20)*F29,0)</f>
        <v>0</v>
      </c>
      <c r="I29" s="9">
        <f t="shared" si="0"/>
        <v>0</v>
      </c>
    </row>
    <row r="30" spans="1:9" x14ac:dyDescent="0.25">
      <c r="A30" s="85" t="s">
        <v>25</v>
      </c>
      <c r="B30" s="85"/>
      <c r="C30" s="85"/>
      <c r="D30" s="85"/>
      <c r="E30" s="85"/>
      <c r="F30" s="18">
        <v>0.13200000000000001</v>
      </c>
      <c r="G30" s="20"/>
      <c r="H30" s="9">
        <f>ROUND(SUM(H22:H23)*F30,0)</f>
        <v>0</v>
      </c>
      <c r="I30" s="9">
        <f t="shared" si="0"/>
        <v>0</v>
      </c>
    </row>
    <row r="31" spans="1:9" x14ac:dyDescent="0.25">
      <c r="A31" s="85" t="s">
        <v>26</v>
      </c>
      <c r="B31" s="85"/>
      <c r="C31" s="85"/>
      <c r="D31" s="85"/>
      <c r="E31" s="85"/>
      <c r="F31" s="21">
        <v>0.02</v>
      </c>
      <c r="G31" s="22"/>
      <c r="H31" s="9">
        <f>ROUND(SUM(H25)*F31,0)</f>
        <v>0</v>
      </c>
      <c r="I31" s="9">
        <f t="shared" si="0"/>
        <v>0</v>
      </c>
    </row>
    <row r="32" spans="1:9" x14ac:dyDescent="0.25">
      <c r="A32" s="78" t="s">
        <v>7</v>
      </c>
      <c r="B32" s="78"/>
      <c r="C32" s="78"/>
      <c r="D32" s="78"/>
      <c r="E32" s="78"/>
      <c r="F32" s="23"/>
      <c r="G32" s="24"/>
      <c r="H32" s="16">
        <f>SUM(H28:H31)</f>
        <v>0</v>
      </c>
      <c r="I32" s="16">
        <f t="shared" si="0"/>
        <v>0</v>
      </c>
    </row>
    <row r="33" spans="1:11" s="1" customFormat="1" x14ac:dyDescent="0.25">
      <c r="A33" s="78" t="s">
        <v>8</v>
      </c>
      <c r="B33" s="78"/>
      <c r="C33" s="78"/>
      <c r="D33" s="78"/>
      <c r="E33" s="78"/>
      <c r="F33" s="25"/>
      <c r="G33" s="26"/>
      <c r="H33" s="16">
        <f>H26+H32</f>
        <v>0</v>
      </c>
      <c r="I33" s="27">
        <f t="shared" si="0"/>
        <v>0</v>
      </c>
    </row>
    <row r="34" spans="1:11" x14ac:dyDescent="0.25">
      <c r="A34" s="73" t="s">
        <v>14</v>
      </c>
      <c r="B34" s="73"/>
      <c r="C34" s="73"/>
      <c r="D34" s="73"/>
      <c r="E34" s="74"/>
      <c r="F34" s="75" t="s">
        <v>6</v>
      </c>
      <c r="G34" s="75"/>
      <c r="H34" s="75"/>
      <c r="I34" s="28"/>
    </row>
    <row r="35" spans="1:11" ht="15" customHeight="1" x14ac:dyDescent="0.25">
      <c r="A35" s="109" t="s">
        <v>19</v>
      </c>
      <c r="B35" s="109"/>
      <c r="C35" s="109"/>
      <c r="D35" s="109"/>
      <c r="E35" s="109"/>
      <c r="F35" s="29"/>
      <c r="G35" s="30"/>
      <c r="H35" s="9">
        <v>0</v>
      </c>
      <c r="I35" s="9">
        <f t="shared" ref="I35:I40" si="1">H35</f>
        <v>0</v>
      </c>
    </row>
    <row r="36" spans="1:11" x14ac:dyDescent="0.25">
      <c r="A36" s="77" t="s">
        <v>20</v>
      </c>
      <c r="B36" s="77"/>
      <c r="C36" s="77"/>
      <c r="D36" s="77"/>
      <c r="E36" s="77"/>
      <c r="F36" s="29"/>
      <c r="G36" s="30"/>
      <c r="H36" s="9">
        <v>0</v>
      </c>
      <c r="I36" s="9">
        <f t="shared" si="1"/>
        <v>0</v>
      </c>
    </row>
    <row r="37" spans="1:11" ht="13.5" customHeight="1" x14ac:dyDescent="0.25">
      <c r="A37" s="109" t="s">
        <v>52</v>
      </c>
      <c r="B37" s="109"/>
      <c r="C37" s="109"/>
      <c r="D37" s="109"/>
      <c r="E37" s="109"/>
      <c r="F37" s="29"/>
      <c r="G37" s="31"/>
      <c r="H37" s="9">
        <v>0</v>
      </c>
      <c r="I37" s="9">
        <f t="shared" si="1"/>
        <v>0</v>
      </c>
      <c r="K37" s="72" t="s">
        <v>17</v>
      </c>
    </row>
    <row r="38" spans="1:11" ht="15" customHeight="1" x14ac:dyDescent="0.25">
      <c r="A38" s="77" t="s">
        <v>28</v>
      </c>
      <c r="B38" s="77"/>
      <c r="C38" s="77"/>
      <c r="D38" s="77"/>
      <c r="E38" s="77"/>
      <c r="F38" s="29"/>
      <c r="G38" s="32"/>
      <c r="H38" s="9">
        <v>0</v>
      </c>
      <c r="I38" s="9">
        <f t="shared" si="1"/>
        <v>0</v>
      </c>
    </row>
    <row r="39" spans="1:11" ht="15" customHeight="1" x14ac:dyDescent="0.25">
      <c r="A39" s="77" t="s">
        <v>58</v>
      </c>
      <c r="B39" s="77"/>
      <c r="C39" s="77"/>
      <c r="D39" s="77"/>
      <c r="E39" s="77"/>
      <c r="F39" s="33"/>
      <c r="G39" s="34"/>
      <c r="H39" s="9">
        <f>ROUND((G22)/800,0)*12718</f>
        <v>0</v>
      </c>
      <c r="I39" s="9">
        <f t="shared" si="1"/>
        <v>0</v>
      </c>
    </row>
    <row r="40" spans="1:11" x14ac:dyDescent="0.25">
      <c r="A40" s="78" t="s">
        <v>15</v>
      </c>
      <c r="B40" s="78"/>
      <c r="C40" s="78"/>
      <c r="D40" s="78"/>
      <c r="E40" s="78"/>
      <c r="F40" s="35"/>
      <c r="G40" s="36"/>
      <c r="H40" s="27">
        <f>SUM(H35:H39)</f>
        <v>0</v>
      </c>
      <c r="I40" s="27">
        <f t="shared" si="1"/>
        <v>0</v>
      </c>
    </row>
    <row r="41" spans="1:11" x14ac:dyDescent="0.25">
      <c r="A41" s="73" t="s">
        <v>9</v>
      </c>
      <c r="B41" s="73"/>
      <c r="C41" s="73"/>
      <c r="D41" s="73"/>
      <c r="E41" s="74"/>
      <c r="F41" s="75" t="s">
        <v>6</v>
      </c>
      <c r="G41" s="75"/>
      <c r="H41" s="75"/>
      <c r="I41" s="37"/>
    </row>
    <row r="42" spans="1:11" ht="21" customHeight="1" x14ac:dyDescent="0.25">
      <c r="A42" s="114" t="s">
        <v>17</v>
      </c>
      <c r="B42" s="114"/>
      <c r="C42" s="114"/>
      <c r="D42" s="114"/>
      <c r="E42" s="114"/>
      <c r="F42" s="38"/>
      <c r="G42" s="39" t="s">
        <v>10</v>
      </c>
      <c r="H42" s="40" t="s">
        <v>46</v>
      </c>
      <c r="I42" s="37"/>
    </row>
    <row r="43" spans="1:11" x14ac:dyDescent="0.25">
      <c r="A43" s="115" t="s">
        <v>32</v>
      </c>
      <c r="B43" s="115"/>
      <c r="C43" s="115"/>
      <c r="D43" s="115"/>
      <c r="E43" s="115"/>
      <c r="F43" s="41"/>
      <c r="G43" s="42">
        <v>0</v>
      </c>
      <c r="H43" s="43">
        <v>0</v>
      </c>
      <c r="I43" s="44">
        <f>G43+H43</f>
        <v>0</v>
      </c>
    </row>
    <row r="44" spans="1:11" x14ac:dyDescent="0.25">
      <c r="A44" s="110" t="s">
        <v>21</v>
      </c>
      <c r="B44" s="110"/>
      <c r="C44" s="110"/>
      <c r="D44" s="110"/>
      <c r="E44" s="110"/>
      <c r="F44" s="41"/>
      <c r="G44" s="42">
        <v>0</v>
      </c>
      <c r="H44" s="43">
        <v>0</v>
      </c>
      <c r="I44" s="44">
        <f>G44+H44</f>
        <v>0</v>
      </c>
    </row>
    <row r="45" spans="1:11" x14ac:dyDescent="0.25">
      <c r="A45" s="110" t="s">
        <v>11</v>
      </c>
      <c r="B45" s="110"/>
      <c r="C45" s="110"/>
      <c r="D45" s="110"/>
      <c r="E45" s="110"/>
      <c r="F45" s="41"/>
      <c r="G45" s="42">
        <v>0</v>
      </c>
      <c r="H45" s="43">
        <v>0</v>
      </c>
      <c r="I45" s="44">
        <f>G45+H45</f>
        <v>0</v>
      </c>
    </row>
    <row r="46" spans="1:11" x14ac:dyDescent="0.25">
      <c r="A46" s="110" t="s">
        <v>12</v>
      </c>
      <c r="B46" s="110"/>
      <c r="C46" s="110"/>
      <c r="D46" s="110"/>
      <c r="E46" s="110"/>
      <c r="F46" s="41"/>
      <c r="G46" s="45">
        <v>0</v>
      </c>
      <c r="H46" s="46">
        <v>0</v>
      </c>
      <c r="I46" s="47">
        <f>G46+H46</f>
        <v>0</v>
      </c>
    </row>
    <row r="47" spans="1:11" x14ac:dyDescent="0.25">
      <c r="A47" s="111" t="s">
        <v>47</v>
      </c>
      <c r="B47" s="111"/>
      <c r="C47" s="111"/>
      <c r="D47" s="111"/>
      <c r="E47" s="111"/>
      <c r="F47" s="41"/>
      <c r="G47" s="42">
        <f>SUM(G43:G46)</f>
        <v>0</v>
      </c>
      <c r="H47" s="43">
        <f>SUM(H43:H46)</f>
        <v>0</v>
      </c>
      <c r="I47" s="44"/>
    </row>
    <row r="48" spans="1:11" x14ac:dyDescent="0.25">
      <c r="A48" s="78" t="s">
        <v>13</v>
      </c>
      <c r="B48" s="78"/>
      <c r="C48" s="78"/>
      <c r="D48" s="78"/>
      <c r="E48" s="78"/>
      <c r="F48" s="48"/>
      <c r="G48" s="112">
        <f>G47+H47</f>
        <v>0</v>
      </c>
      <c r="H48" s="113"/>
      <c r="I48" s="16">
        <f>G48</f>
        <v>0</v>
      </c>
    </row>
    <row r="49" spans="1:10" x14ac:dyDescent="0.25">
      <c r="A49" s="73" t="s">
        <v>48</v>
      </c>
      <c r="B49" s="73"/>
      <c r="C49" s="73"/>
      <c r="D49" s="73"/>
      <c r="E49" s="74"/>
      <c r="F49" s="75" t="s">
        <v>6</v>
      </c>
      <c r="G49" s="75"/>
      <c r="H49" s="75"/>
      <c r="I49" s="28"/>
    </row>
    <row r="50" spans="1:10" ht="15" customHeight="1" x14ac:dyDescent="0.25">
      <c r="A50" s="76" t="s">
        <v>17</v>
      </c>
      <c r="B50" s="76"/>
      <c r="C50" s="76"/>
      <c r="D50" s="76"/>
      <c r="E50" s="76"/>
      <c r="F50" s="29"/>
      <c r="G50" s="30"/>
      <c r="H50" s="9">
        <v>0</v>
      </c>
      <c r="I50" s="9">
        <f>H50</f>
        <v>0</v>
      </c>
    </row>
    <row r="51" spans="1:10" x14ac:dyDescent="0.25">
      <c r="A51" s="77" t="s">
        <v>17</v>
      </c>
      <c r="B51" s="77"/>
      <c r="C51" s="77"/>
      <c r="D51" s="77"/>
      <c r="E51" s="77"/>
      <c r="F51" s="29"/>
      <c r="G51" s="30"/>
      <c r="H51" s="9">
        <v>0</v>
      </c>
      <c r="I51" s="9">
        <f>H51</f>
        <v>0</v>
      </c>
    </row>
    <row r="52" spans="1:10" x14ac:dyDescent="0.25">
      <c r="A52" s="78" t="s">
        <v>18</v>
      </c>
      <c r="B52" s="78"/>
      <c r="C52" s="78"/>
      <c r="D52" s="78"/>
      <c r="E52" s="78"/>
      <c r="F52" s="49"/>
      <c r="G52" s="50"/>
      <c r="H52" s="27">
        <f>SUM(H50:H51)</f>
        <v>0</v>
      </c>
      <c r="I52" s="27">
        <f>H52</f>
        <v>0</v>
      </c>
    </row>
    <row r="53" spans="1:10" x14ac:dyDescent="0.25">
      <c r="A53" s="73" t="s">
        <v>22</v>
      </c>
      <c r="B53" s="73"/>
      <c r="C53" s="73"/>
      <c r="D53" s="73"/>
      <c r="E53" s="74"/>
      <c r="F53" s="75" t="s">
        <v>6</v>
      </c>
      <c r="G53" s="75"/>
      <c r="H53" s="75"/>
      <c r="I53" s="28"/>
    </row>
    <row r="54" spans="1:10" ht="15" customHeight="1" x14ac:dyDescent="0.25">
      <c r="A54" s="76" t="s">
        <v>17</v>
      </c>
      <c r="B54" s="76"/>
      <c r="C54" s="76"/>
      <c r="D54" s="76"/>
      <c r="E54" s="76"/>
      <c r="F54" s="29"/>
      <c r="G54" s="30"/>
      <c r="H54" s="9">
        <v>0</v>
      </c>
      <c r="I54" s="9">
        <f>H54</f>
        <v>0</v>
      </c>
    </row>
    <row r="55" spans="1:10" x14ac:dyDescent="0.25">
      <c r="A55" s="77" t="s">
        <v>17</v>
      </c>
      <c r="B55" s="77"/>
      <c r="C55" s="77"/>
      <c r="D55" s="77"/>
      <c r="E55" s="77"/>
      <c r="F55" s="29"/>
      <c r="G55" s="30"/>
      <c r="H55" s="9">
        <v>0</v>
      </c>
      <c r="I55" s="9">
        <f>H55</f>
        <v>0</v>
      </c>
    </row>
    <row r="56" spans="1:10" x14ac:dyDescent="0.25">
      <c r="A56" s="78" t="s">
        <v>23</v>
      </c>
      <c r="B56" s="78"/>
      <c r="C56" s="78"/>
      <c r="D56" s="78"/>
      <c r="E56" s="78"/>
      <c r="F56" s="35"/>
      <c r="G56" s="50"/>
      <c r="H56" s="27">
        <f>SUM(H54:H55)</f>
        <v>0</v>
      </c>
      <c r="I56" s="27">
        <f>H56</f>
        <v>0</v>
      </c>
    </row>
    <row r="57" spans="1:10" x14ac:dyDescent="0.25">
      <c r="A57" s="116" t="s">
        <v>17</v>
      </c>
      <c r="B57" s="116"/>
      <c r="C57" s="116"/>
      <c r="D57" s="116"/>
      <c r="E57" s="116"/>
      <c r="F57" s="117" t="s">
        <v>6</v>
      </c>
      <c r="G57" s="118"/>
      <c r="H57" s="118"/>
      <c r="I57" s="51"/>
      <c r="J57" s="2"/>
    </row>
    <row r="58" spans="1:10" x14ac:dyDescent="0.25">
      <c r="A58" s="120" t="s">
        <v>29</v>
      </c>
      <c r="B58" s="120"/>
      <c r="C58" s="120"/>
      <c r="D58" s="120"/>
      <c r="E58" s="120"/>
      <c r="F58" s="52"/>
      <c r="G58" s="53"/>
      <c r="H58" s="54">
        <f>H33+H40+G48+H52+H56</f>
        <v>0</v>
      </c>
      <c r="I58" s="54">
        <f t="shared" ref="I58:I64" si="2">H58</f>
        <v>0</v>
      </c>
      <c r="J58" s="2"/>
    </row>
    <row r="59" spans="1:10" x14ac:dyDescent="0.25">
      <c r="A59" s="121" t="s">
        <v>30</v>
      </c>
      <c r="B59" s="121"/>
      <c r="C59" s="121"/>
      <c r="D59" s="121"/>
      <c r="E59" s="121"/>
      <c r="F59" s="55"/>
      <c r="G59" s="56"/>
      <c r="H59" s="9">
        <f>-H39</f>
        <v>0</v>
      </c>
      <c r="I59" s="44">
        <f t="shared" si="2"/>
        <v>0</v>
      </c>
      <c r="J59" s="2"/>
    </row>
    <row r="60" spans="1:10" x14ac:dyDescent="0.25">
      <c r="A60" s="123" t="s">
        <v>42</v>
      </c>
      <c r="B60" s="124"/>
      <c r="C60" s="124"/>
      <c r="D60" s="124"/>
      <c r="E60" s="125"/>
      <c r="F60" s="55"/>
      <c r="G60" s="56"/>
      <c r="H60" s="9">
        <f>-H52+-H56</f>
        <v>0</v>
      </c>
      <c r="I60" s="44">
        <f t="shared" si="2"/>
        <v>0</v>
      </c>
    </row>
    <row r="61" spans="1:10" x14ac:dyDescent="0.25">
      <c r="A61" s="123" t="s">
        <v>43</v>
      </c>
      <c r="B61" s="124"/>
      <c r="C61" s="124"/>
      <c r="D61" s="124"/>
      <c r="E61" s="125"/>
      <c r="F61" s="29"/>
      <c r="G61" s="57"/>
      <c r="H61" s="43">
        <v>0</v>
      </c>
      <c r="I61" s="44">
        <f t="shared" si="2"/>
        <v>0</v>
      </c>
    </row>
    <row r="62" spans="1:10" ht="15" customHeight="1" x14ac:dyDescent="0.25">
      <c r="A62" s="122" t="s">
        <v>27</v>
      </c>
      <c r="B62" s="122"/>
      <c r="C62" s="122"/>
      <c r="D62" s="122"/>
      <c r="E62" s="122"/>
      <c r="F62" s="58"/>
      <c r="G62" s="59"/>
      <c r="H62" s="60">
        <f>SUM(H58:H61)</f>
        <v>0</v>
      </c>
      <c r="I62" s="44">
        <f t="shared" si="2"/>
        <v>0</v>
      </c>
    </row>
    <row r="63" spans="1:10" s="1" customFormat="1" ht="15" customHeight="1" x14ac:dyDescent="0.25">
      <c r="A63" s="126" t="s">
        <v>57</v>
      </c>
      <c r="B63" s="127"/>
      <c r="C63" s="127"/>
      <c r="D63" s="127"/>
      <c r="E63" s="128"/>
      <c r="F63" s="68"/>
      <c r="G63" s="69"/>
      <c r="H63" s="70">
        <f>ROUND(H62*0.535,0)</f>
        <v>0</v>
      </c>
      <c r="I63" s="71">
        <f t="shared" si="2"/>
        <v>0</v>
      </c>
    </row>
    <row r="64" spans="1:10" x14ac:dyDescent="0.25">
      <c r="A64" s="119" t="s">
        <v>16</v>
      </c>
      <c r="B64" s="119"/>
      <c r="C64" s="119"/>
      <c r="D64" s="119"/>
      <c r="E64" s="119"/>
      <c r="F64" s="61"/>
      <c r="G64" s="62" t="s">
        <v>17</v>
      </c>
      <c r="H64" s="63">
        <f>H58+H63</f>
        <v>0</v>
      </c>
      <c r="I64" s="64">
        <f t="shared" si="2"/>
        <v>0</v>
      </c>
    </row>
  </sheetData>
  <mergeCells count="74">
    <mergeCell ref="A13:E13"/>
    <mergeCell ref="A22:E22"/>
    <mergeCell ref="A23:E23"/>
    <mergeCell ref="A18:E18"/>
    <mergeCell ref="A20:E20"/>
    <mergeCell ref="A16:E16"/>
    <mergeCell ref="A19:E19"/>
    <mergeCell ref="A17:E17"/>
    <mergeCell ref="A14:E14"/>
    <mergeCell ref="A15:E15"/>
    <mergeCell ref="A64:E64"/>
    <mergeCell ref="A58:E58"/>
    <mergeCell ref="A59:E59"/>
    <mergeCell ref="A62:E62"/>
    <mergeCell ref="A60:E60"/>
    <mergeCell ref="A61:E61"/>
    <mergeCell ref="A63:E63"/>
    <mergeCell ref="A57:E57"/>
    <mergeCell ref="F57:H57"/>
    <mergeCell ref="A54:E54"/>
    <mergeCell ref="A55:E55"/>
    <mergeCell ref="A56:E56"/>
    <mergeCell ref="F41:H41"/>
    <mergeCell ref="A45:E45"/>
    <mergeCell ref="A46:E46"/>
    <mergeCell ref="A47:E47"/>
    <mergeCell ref="A48:E48"/>
    <mergeCell ref="G48:H48"/>
    <mergeCell ref="A42:E42"/>
    <mergeCell ref="A43:E43"/>
    <mergeCell ref="A44:E44"/>
    <mergeCell ref="A41:E41"/>
    <mergeCell ref="A40:E40"/>
    <mergeCell ref="A30:E30"/>
    <mergeCell ref="A31:E31"/>
    <mergeCell ref="A32:E32"/>
    <mergeCell ref="A33:E33"/>
    <mergeCell ref="A34:E34"/>
    <mergeCell ref="A38:E38"/>
    <mergeCell ref="A39:E39"/>
    <mergeCell ref="A35:E35"/>
    <mergeCell ref="A36:E36"/>
    <mergeCell ref="A37:E37"/>
    <mergeCell ref="I9:I10"/>
    <mergeCell ref="A1:I4"/>
    <mergeCell ref="A10:E10"/>
    <mergeCell ref="A11:E11"/>
    <mergeCell ref="A12:E12"/>
    <mergeCell ref="A9:E9"/>
    <mergeCell ref="F9:H9"/>
    <mergeCell ref="A8:B8"/>
    <mergeCell ref="C5:I5"/>
    <mergeCell ref="C7:I7"/>
    <mergeCell ref="C6:I6"/>
    <mergeCell ref="C8:I8"/>
    <mergeCell ref="A5:B5"/>
    <mergeCell ref="A6:B6"/>
    <mergeCell ref="A7:B7"/>
    <mergeCell ref="F34:H34"/>
    <mergeCell ref="A24:E24"/>
    <mergeCell ref="A25:E25"/>
    <mergeCell ref="A21:E21"/>
    <mergeCell ref="A28:E28"/>
    <mergeCell ref="A26:E26"/>
    <mergeCell ref="A27:E27"/>
    <mergeCell ref="F27:H27"/>
    <mergeCell ref="A29:E29"/>
    <mergeCell ref="A53:E53"/>
    <mergeCell ref="F53:H53"/>
    <mergeCell ref="F49:H49"/>
    <mergeCell ref="A50:E50"/>
    <mergeCell ref="A51:E51"/>
    <mergeCell ref="A52:E52"/>
    <mergeCell ref="A49:E49"/>
  </mergeCells>
  <printOptions horizontalCentered="1"/>
  <pageMargins left="1" right="1" top="1" bottom="1" header="0.25" footer="0.51180555555555496"/>
  <pageSetup firstPageNumber="0" orientation="landscape" horizontalDpi="4294967293" verticalDpi="4294967293" r:id="rId1"/>
  <ignoredErrors>
    <ignoredError sqref="F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jpierson@arizona.edu</dc:creator>
  <cp:lastModifiedBy>jpierson</cp:lastModifiedBy>
  <cp:revision>2</cp:revision>
  <cp:lastPrinted>2020-10-13T19:58:43Z</cp:lastPrinted>
  <dcterms:created xsi:type="dcterms:W3CDTF">2016-03-24T23:01:50Z</dcterms:created>
  <dcterms:modified xsi:type="dcterms:W3CDTF">2023-05-17T16:14:40Z</dcterms:modified>
</cp:coreProperties>
</file>